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6240" windowWidth="28830" windowHeight="6285" activeTab="2"/>
  </bookViews>
  <sheets>
    <sheet name="Tabela I" sheetId="1" r:id="rId1"/>
    <sheet name="Tabela II" sheetId="2" r:id="rId2"/>
    <sheet name="Tabela III" sheetId="3" r:id="rId3"/>
  </sheets>
  <definedNames>
    <definedName name="_xlnm._FilterDatabase" localSheetId="0" hidden="1">'Tabela I'!$A$6:$P$15</definedName>
    <definedName name="_xlnm._FilterDatabase" localSheetId="1" hidden="1">'Tabela II'!$A$4:$H$13</definedName>
    <definedName name="_xlnm._FilterDatabase" localSheetId="2" hidden="1">'Tabela III'!$A$5:$O$14</definedName>
  </definedNames>
  <calcPr calcId="144525"/>
</workbook>
</file>

<file path=xl/calcChain.xml><?xml version="1.0" encoding="utf-8"?>
<calcChain xmlns="http://schemas.openxmlformats.org/spreadsheetml/2006/main">
  <c r="E7" i="3" l="1"/>
  <c r="E14" i="3" l="1"/>
  <c r="E13" i="3" l="1"/>
  <c r="E9" i="3"/>
  <c r="E8" i="3"/>
  <c r="E6" i="3"/>
  <c r="E11" i="3" l="1"/>
  <c r="L14" i="1" l="1"/>
  <c r="L13" i="1" l="1"/>
  <c r="O7" i="3"/>
  <c r="O8" i="3"/>
  <c r="O9" i="3"/>
  <c r="O10" i="3"/>
  <c r="O11" i="3"/>
  <c r="O12" i="3"/>
  <c r="O13" i="3"/>
  <c r="O14" i="3"/>
  <c r="O6" i="3"/>
  <c r="K15" i="3"/>
  <c r="H15" i="3"/>
  <c r="G15" i="3"/>
  <c r="F15" i="3"/>
  <c r="E15" i="3"/>
  <c r="N15" i="3"/>
  <c r="C14" i="2"/>
  <c r="G14" i="2"/>
  <c r="O15" i="3" l="1"/>
  <c r="J15" i="3"/>
  <c r="I15" i="3"/>
  <c r="M15" i="3" l="1"/>
  <c r="L15" i="3"/>
  <c r="L15" i="1"/>
  <c r="M15" i="1"/>
  <c r="M14" i="1"/>
  <c r="L9" i="1"/>
  <c r="L12" i="1"/>
  <c r="M12" i="1"/>
  <c r="M11" i="1"/>
  <c r="M10" i="1"/>
  <c r="M9" i="1"/>
  <c r="M8" i="1"/>
  <c r="L8" i="1"/>
  <c r="M7" i="1"/>
  <c r="L7" i="1"/>
  <c r="L10" i="1"/>
  <c r="O15" i="1" l="1"/>
  <c r="O13" i="1"/>
  <c r="L11" i="1" l="1"/>
  <c r="F16" i="1" l="1"/>
  <c r="G16" i="1"/>
  <c r="H16" i="1"/>
  <c r="I16" i="1"/>
  <c r="J16" i="1"/>
  <c r="L16" i="1"/>
  <c r="M16" i="1"/>
  <c r="N16" i="1"/>
  <c r="E16" i="1"/>
  <c r="K13" i="1"/>
  <c r="P13" i="1" s="1"/>
  <c r="O7" i="1"/>
  <c r="K7" i="1"/>
  <c r="O8" i="1"/>
  <c r="K8" i="1"/>
  <c r="O14" i="1"/>
  <c r="O11" i="1"/>
  <c r="O10" i="1"/>
  <c r="O9" i="1"/>
  <c r="K14" i="1"/>
  <c r="K11" i="1"/>
  <c r="K10" i="1"/>
  <c r="K9" i="1"/>
  <c r="K15" i="1"/>
  <c r="O12" i="1"/>
  <c r="K12" i="1"/>
  <c r="P14" i="1" l="1"/>
  <c r="P9" i="1"/>
  <c r="P12" i="1"/>
  <c r="P8" i="1"/>
  <c r="K16" i="1"/>
  <c r="O16" i="1"/>
  <c r="P7" i="1"/>
  <c r="P10" i="1"/>
  <c r="P15" i="1"/>
  <c r="P11" i="1"/>
  <c r="P16" i="1" l="1"/>
</calcChain>
</file>

<file path=xl/sharedStrings.xml><?xml version="1.0" encoding="utf-8"?>
<sst xmlns="http://schemas.openxmlformats.org/spreadsheetml/2006/main" count="169" uniqueCount="106">
  <si>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</si>
  <si>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</si>
  <si>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</si>
  <si>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</si>
  <si>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</si>
  <si>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</si>
  <si>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</si>
  <si>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</si>
  <si>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</si>
  <si>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</si>
  <si>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</si>
  <si>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</si>
  <si>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</si>
  <si>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</si>
  <si>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</si>
  <si>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</si>
  <si>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</si>
  <si>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</si>
  <si>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</si>
  <si>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</si>
  <si>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</si>
  <si>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</si>
  <si>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</si>
  <si>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Rafael Neubern Demarchi Costa</t>
  </si>
  <si>
    <t>Procurador-Geral de Contas</t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</si>
  <si>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</si>
  <si>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</si>
  <si>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</si>
  <si>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</si>
  <si>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</si>
  <si>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</si>
  <si>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</si>
  <si>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</si>
  <si>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</si>
  <si>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</si>
  <si>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</si>
  <si>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</si>
  <si>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</si>
  <si>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</si>
  <si>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</si>
  <si>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</si>
  <si>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</si>
  <si>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</si>
  <si>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</si>
  <si>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</si>
  <si>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</si>
  <si>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</si>
  <si>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</si>
  <si>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</si>
  <si>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</si>
  <si>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</si>
  <si>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Auxílio-Moradia fixado em R$4.377,73/mês, conforme Resolução CNMP 117/2014 e Ato Normativo 836/2014-PGJ.</t>
  </si>
  <si>
    <t>obs2</t>
  </si>
  <si>
    <t>Auxílio-Alimentação fixado em R$710,00/mês, conforme Ato Normativo 742/2012-PGJ.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</si>
  <si>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</si>
  <si>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</si>
  <si>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</si>
  <si>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</si>
  <si>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t>obs3</t>
  </si>
  <si>
    <t>TABELA I</t>
  </si>
  <si>
    <t>Objeto do processo</t>
  </si>
  <si>
    <t>Número do processo</t>
  </si>
  <si>
    <t>Origem do processo administrativo ou judicial</t>
  </si>
  <si>
    <t>Valor total remanescente a receber</t>
  </si>
  <si>
    <t>Número de parcelas restantes a receber</t>
  </si>
  <si>
    <r>
      <t xml:space="preserve">Nome do membro / servidor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</si>
  <si>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Valor recebido </t>
    </r>
    <r>
      <rPr>
        <b/>
        <vertAlign val="superscript"/>
        <sz val="9"/>
        <color rgb="FF000000"/>
        <rFont val="Franklin Gothic Medium"/>
        <family val="2"/>
      </rPr>
      <t>2</t>
    </r>
  </si>
  <si>
    <t>Nome do membro / servidor: Nome completo do servidor ou membro recebedor da verba ou indenização.</t>
  </si>
  <si>
    <t>Valor recebido no mês.</t>
  </si>
  <si>
    <t>Número do processo: número do processo com a devida caracterização de seu órgão de origem. Exemplo: Processo 001.376/2016/SG/MPF.</t>
  </si>
  <si>
    <t>Origem do processo administrativo ou judicial: classificação do processo de concessão da verba como de natureza judicial ou administrativa.</t>
  </si>
  <si>
    <t>Valor total do crédito abatido o valor pago no mês.</t>
  </si>
  <si>
    <t>A coluna deve ser preenchida de forma que fique claro a quantidade de parcelas as quais ainda são devidas ao membro ou servidor. Ex.: 6/20.</t>
  </si>
  <si>
    <t>TABELA II - Verbas referentes a exercícios anteriores</t>
  </si>
  <si>
    <t>TABELA III - Verbas indenizatórias e outras remunerações temporárias</t>
  </si>
  <si>
    <t>Auxílio-alimentação</t>
  </si>
  <si>
    <t>Auxílio-transporte</t>
  </si>
  <si>
    <t>Auxílio-moradia</t>
  </si>
  <si>
    <t>Ajuda de custo</t>
  </si>
  <si>
    <t>Adicional de insalubridade</t>
  </si>
  <si>
    <t>Adicional de periculosidade</t>
  </si>
  <si>
    <t>Adicional noturno</t>
  </si>
  <si>
    <t>Serviço extraordinário</t>
  </si>
  <si>
    <t>Substituição de função</t>
  </si>
  <si>
    <t>Cumulações</t>
  </si>
  <si>
    <r>
      <t xml:space="preserve">Verbas Indenizatórias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</si>
  <si>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Outras remunerações temporárias </t>
    </r>
    <r>
      <rPr>
        <b/>
        <vertAlign val="superscript"/>
        <sz val="9"/>
        <color rgb="FF000000"/>
        <rFont val="Franklin Gothic Medium"/>
        <family val="2"/>
      </rPr>
      <t>2</t>
    </r>
  </si>
  <si>
    <r>
      <t xml:space="preserve">TOTAL PAGO </t>
    </r>
    <r>
      <rPr>
        <b/>
        <vertAlign val="superscript"/>
        <sz val="9"/>
        <color rgb="FF000000"/>
        <rFont val="Franklin Gothic Medium"/>
        <family val="2"/>
      </rPr>
      <t>3</t>
    </r>
  </si>
  <si>
    <t>Auxílio-alimentação, Auxílio-transporte, Auxílio-Moradia, Ajuda de Custo e outras dessa natureza, exceto diárias, que serão divulgadas no Portal da Transparência, discriminada de forma individualizada.</t>
  </si>
  <si>
    <t>Valores pagos a título de Adicional de Insalubridade ou de Periculosidade, Adicional Noturno, Serviço Extraordinário, Substituição de Função, Cumulações.</t>
  </si>
  <si>
    <t>Valor total pago, excluindo-se eventuais descontos.</t>
  </si>
  <si>
    <t>Ajuda de custo para aquisição de livros e licenças de software informada em planilha específica, por se tratar de pagamento trimestral.</t>
  </si>
  <si>
    <r>
      <t xml:space="preserve">Remuneração do Cargo Efetivo </t>
    </r>
    <r>
      <rPr>
        <b/>
        <vertAlign val="superscript"/>
        <sz val="9"/>
        <color rgb="FF000000"/>
        <rFont val="Calibri"/>
        <family val="2"/>
      </rPr>
      <t>1</t>
    </r>
  </si>
  <si>
    <r>
      <t xml:space="preserve">Outras Verbas Remuneratórias, Legais ou Judiciais </t>
    </r>
    <r>
      <rPr>
        <b/>
        <vertAlign val="superscript"/>
        <sz val="9"/>
        <color rgb="FF000000"/>
        <rFont val="Calibri"/>
        <family val="2"/>
      </rPr>
      <t>2</t>
    </r>
  </si>
  <si>
    <t>Função de Confiança ou Cargo em Comissão ³</t>
  </si>
  <si>
    <r>
      <t xml:space="preserve">Gratificação Natalina </t>
    </r>
    <r>
      <rPr>
        <b/>
        <vertAlign val="superscript"/>
        <sz val="9"/>
        <color rgb="FF000000"/>
        <rFont val="Calibri"/>
        <family val="2"/>
      </rPr>
      <t>4</t>
    </r>
  </si>
  <si>
    <r>
      <t xml:space="preserve">Férias (1/3 constitucional) </t>
    </r>
    <r>
      <rPr>
        <b/>
        <vertAlign val="superscript"/>
        <sz val="9"/>
        <color rgb="FF000000"/>
        <rFont val="Calibri"/>
        <family val="2"/>
      </rPr>
      <t>5</t>
    </r>
  </si>
  <si>
    <r>
      <t xml:space="preserve">Abono de Permanência </t>
    </r>
    <r>
      <rPr>
        <b/>
        <vertAlign val="superscript"/>
        <sz val="9"/>
        <color rgb="FF000000"/>
        <rFont val="Calibri"/>
        <family val="2"/>
      </rPr>
      <t>6</t>
    </r>
  </si>
  <si>
    <r>
      <t xml:space="preserve">Total de Rendimentos Brutos </t>
    </r>
    <r>
      <rPr>
        <b/>
        <vertAlign val="superscript"/>
        <sz val="9"/>
        <color rgb="FF000000"/>
        <rFont val="Calibri"/>
        <family val="2"/>
      </rPr>
      <t>7</t>
    </r>
  </si>
  <si>
    <r>
      <t xml:space="preserve">Contribuição Previdenciária </t>
    </r>
    <r>
      <rPr>
        <b/>
        <vertAlign val="superscript"/>
        <sz val="9"/>
        <color rgb="FF000000"/>
        <rFont val="Calibri"/>
        <family val="2"/>
      </rPr>
      <t>8</t>
    </r>
  </si>
  <si>
    <r>
      <t xml:space="preserve">Imposto de Renda </t>
    </r>
    <r>
      <rPr>
        <b/>
        <vertAlign val="superscript"/>
        <sz val="9"/>
        <color rgb="FF000000"/>
        <rFont val="Calibri"/>
        <family val="2"/>
      </rPr>
      <t>9</t>
    </r>
  </si>
  <si>
    <r>
      <t xml:space="preserve">Retenção por Teto Constitucional </t>
    </r>
    <r>
      <rPr>
        <b/>
        <vertAlign val="superscript"/>
        <sz val="9"/>
        <color rgb="FF000000"/>
        <rFont val="Calibri"/>
        <family val="2"/>
      </rPr>
      <t>10</t>
    </r>
  </si>
  <si>
    <r>
      <t xml:space="preserve">Total de Descontos </t>
    </r>
    <r>
      <rPr>
        <b/>
        <vertAlign val="superscript"/>
        <sz val="9"/>
        <color rgb="FF000000"/>
        <rFont val="Calibri"/>
        <family val="2"/>
      </rPr>
      <t>11</t>
    </r>
  </si>
  <si>
    <r>
      <t xml:space="preserve">Rendimento Líquido Total </t>
    </r>
    <r>
      <rPr>
        <b/>
        <vertAlign val="superscript"/>
        <sz val="9"/>
        <color rgb="FF000000"/>
        <rFont val="Calibri"/>
        <family val="2"/>
      </rPr>
      <t>12</t>
    </r>
  </si>
  <si>
    <t>última atualização: 15.02.2018</t>
  </si>
  <si>
    <t>Folha Normal 12/2017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</si>
</sst>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vertAlign val="superscript"/>
      <sz val="9"/>
      <color rgb="FF000000"/>
      <name val="Franklin Gothic Medium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4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2" fillId="0" borderId="0" xfId="0" applyFont="1" applyAlignment="1">
      <alignment horizontal="right" vertical="top" wrapText="1"/>
    </xf>
    <xf numFmtId="43" fontId="9" fillId="0" borderId="10" xfId="1" applyFont="1" applyFill="1" applyBorder="1" applyAlignment="1">
      <alignment horizontal="center" vertical="center" wrapText="1"/>
    </xf>
    <xf numFmtId="43" fontId="9" fillId="0" borderId="14" xfId="1" applyFont="1" applyFill="1" applyBorder="1" applyAlignment="1">
      <alignment horizontal="center" vertical="center" wrapText="1"/>
    </xf>
    <xf numFmtId="0" fontId="1" fillId="0" borderId="0" xfId="0" applyFont="1" applyFill="1"/>
    <xf numFmtId="0" fontId="10" fillId="0" borderId="0" xfId="0" applyFont="1" applyFill="1"/>
    <xf numFmtId="1" fontId="9" fillId="6" borderId="10" xfId="0" applyNumberFormat="1" applyFont="1" applyFill="1" applyBorder="1" applyAlignment="1">
      <alignment horizontal="center" vertical="center"/>
    </xf>
    <xf numFmtId="2" fontId="9" fillId="6" borderId="10" xfId="0" applyNumberFormat="1" applyFont="1" applyFill="1" applyBorder="1" applyAlignment="1">
      <alignment horizontal="center" vertical="center" wrapText="1"/>
    </xf>
    <xf numFmtId="43" fontId="9" fillId="3" borderId="10" xfId="1" applyFont="1" applyFill="1" applyBorder="1" applyAlignment="1">
      <alignment horizontal="center" vertical="center" wrapText="1"/>
    </xf>
    <xf numFmtId="43" fontId="9" fillId="4" borderId="10" xfId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3" fontId="8" fillId="7" borderId="10" xfId="1" applyFont="1" applyFill="1" applyBorder="1" applyAlignment="1">
      <alignment horizontal="center" vertical="center" wrapText="1"/>
    </xf>
    <xf numFmtId="43" fontId="8" fillId="7" borderId="14" xfId="1" applyFont="1" applyFill="1" applyBorder="1" applyAlignment="1">
      <alignment horizontal="center" vertical="center" wrapText="1"/>
    </xf>
    <xf numFmtId="0" fontId="1" fillId="7" borderId="0" xfId="0" applyFont="1" applyFill="1"/>
    <xf numFmtId="0" fontId="5" fillId="3" borderId="5" xfId="0" applyFont="1" applyFill="1" applyBorder="1" applyAlignment="1">
      <alignment horizontal="center" vertical="center" wrapText="1"/>
    </xf>
    <xf numFmtId="43" fontId="8" fillId="7" borderId="10" xfId="0" applyNumberFormat="1" applyFont="1" applyFill="1" applyBorder="1" applyAlignment="1">
      <alignment horizontal="center" vertical="center" wrapText="1"/>
    </xf>
    <xf numFmtId="2" fontId="9" fillId="0" borderId="10" xfId="0" applyNumberFormat="1" applyFont="1" applyFill="1" applyBorder="1" applyAlignment="1">
      <alignment horizontal="center" vertical="center" wrapText="1"/>
    </xf>
    <xf numFmtId="43" fontId="8" fillId="0" borderId="10" xfId="1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43" fontId="9" fillId="3" borderId="14" xfId="1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5"/>
  <sheetViews>
    <sheetView view="pageLayout" zoomScale="80" zoomScaleNormal="100" zoomScalePageLayoutView="80" workbookViewId="0">
      <selection activeCell="A3" sqref="A3:P3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5.140625" style="1" customWidth="1"/>
    <col min="5" max="5" width="15" customWidth="1"/>
    <col min="6" max="6" width="17" customWidth="1"/>
    <col min="7" max="8" width="15" style="1" customWidth="1"/>
    <col min="9" max="9" width="18.28515625" style="1" customWidth="1"/>
    <col min="10" max="10" width="16.28515625" style="1" customWidth="1"/>
    <col min="11" max="11" width="15" style="1" customWidth="1"/>
    <col min="12" max="12" width="19" style="1" customWidth="1"/>
    <col min="13" max="13" width="15" style="1" customWidth="1"/>
    <col min="14" max="14" width="18.28515625" style="1" customWidth="1"/>
    <col min="15" max="15" width="15" style="1" customWidth="1"/>
    <col min="16" max="16" width="17" style="1" customWidth="1"/>
    <col min="17" max="16384" width="0" style="1" hidden="1"/>
  </cols>
  <sheetData>
    <row r="1" spans="1:17" ht="25.5" x14ac:dyDescent="0.35">
      <c r="A1" s="48" t="s">
        <v>59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7" ht="20.25" x14ac:dyDescent="0.3">
      <c r="A2" s="49" t="s">
        <v>105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7" ht="20.25" x14ac:dyDescent="0.3">
      <c r="A3" s="49" t="s">
        <v>104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spans="1:17" s="19" customFormat="1" ht="28.35" customHeight="1" x14ac:dyDescent="0.25">
      <c r="A4" s="2"/>
      <c r="B4" s="2"/>
      <c r="C4" s="3"/>
      <c r="D4" s="4"/>
      <c r="E4" s="50" t="s">
        <v>5</v>
      </c>
      <c r="F4" s="51"/>
      <c r="G4" s="51"/>
      <c r="H4" s="51"/>
      <c r="I4" s="51"/>
      <c r="J4" s="51"/>
      <c r="K4" s="52"/>
      <c r="L4" s="53" t="s">
        <v>6</v>
      </c>
      <c r="M4" s="54"/>
      <c r="N4" s="54"/>
      <c r="O4" s="55"/>
      <c r="P4" s="45" t="s">
        <v>103</v>
      </c>
    </row>
    <row r="5" spans="1:17" s="19" customFormat="1" ht="28.35" customHeight="1" x14ac:dyDescent="0.25">
      <c r="A5" s="5"/>
      <c r="B5" s="3"/>
      <c r="C5" s="6"/>
      <c r="D5" s="7"/>
      <c r="E5" s="56" t="s">
        <v>7</v>
      </c>
      <c r="F5" s="57"/>
      <c r="G5" s="56" t="s">
        <v>8</v>
      </c>
      <c r="H5" s="58"/>
      <c r="I5" s="58"/>
      <c r="J5" s="57"/>
      <c r="K5" s="13"/>
      <c r="L5" s="59" t="s">
        <v>9</v>
      </c>
      <c r="M5" s="60"/>
      <c r="N5" s="61"/>
      <c r="O5" s="16"/>
      <c r="P5" s="46"/>
    </row>
    <row r="6" spans="1:17" s="21" customFormat="1" ht="57" customHeight="1" x14ac:dyDescent="0.25">
      <c r="A6" s="22" t="s">
        <v>1</v>
      </c>
      <c r="B6" s="22" t="s">
        <v>2</v>
      </c>
      <c r="C6" s="23" t="s">
        <v>3</v>
      </c>
      <c r="D6" s="23" t="s">
        <v>4</v>
      </c>
      <c r="E6" s="14" t="s">
        <v>92</v>
      </c>
      <c r="F6" s="14" t="s">
        <v>93</v>
      </c>
      <c r="G6" s="14" t="s">
        <v>94</v>
      </c>
      <c r="H6" s="14" t="s">
        <v>95</v>
      </c>
      <c r="I6" s="14" t="s">
        <v>96</v>
      </c>
      <c r="J6" s="14" t="s">
        <v>97</v>
      </c>
      <c r="K6" s="15" t="s">
        <v>98</v>
      </c>
      <c r="L6" s="17" t="s">
        <v>99</v>
      </c>
      <c r="M6" s="17" t="s">
        <v>100</v>
      </c>
      <c r="N6" s="17" t="s">
        <v>101</v>
      </c>
      <c r="O6" s="18" t="s">
        <v>102</v>
      </c>
      <c r="P6" s="47"/>
    </row>
    <row r="7" spans="1:17" ht="28.35" customHeight="1" x14ac:dyDescent="0.2">
      <c r="A7" s="30">
        <v>4562</v>
      </c>
      <c r="B7" s="31" t="s">
        <v>43</v>
      </c>
      <c r="C7" s="31" t="s">
        <v>38</v>
      </c>
      <c r="D7" s="31" t="s">
        <v>46</v>
      </c>
      <c r="E7" s="26">
        <v>30471.1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32">
        <f t="shared" ref="K7:K15" si="0">SUM(E7:J7)</f>
        <v>30471.1</v>
      </c>
      <c r="L7" s="26">
        <f t="shared" ref="L7:L15" si="1">3351.82</f>
        <v>3351.82</v>
      </c>
      <c r="M7" s="26">
        <f>5195.79</f>
        <v>5195.79</v>
      </c>
      <c r="N7" s="26">
        <v>0</v>
      </c>
      <c r="O7" s="33">
        <f t="shared" ref="O7:O15" si="2">SUM(L7:N7)</f>
        <v>8547.61</v>
      </c>
      <c r="P7" s="44">
        <f t="shared" ref="P7:P15" si="3">K7-O7</f>
        <v>21923.489999999998</v>
      </c>
    </row>
    <row r="8" spans="1:17" ht="28.35" customHeight="1" x14ac:dyDescent="0.2">
      <c r="A8" s="30">
        <v>4563</v>
      </c>
      <c r="B8" s="31" t="s">
        <v>42</v>
      </c>
      <c r="C8" s="31" t="s">
        <v>38</v>
      </c>
      <c r="D8" s="31" t="s">
        <v>55</v>
      </c>
      <c r="E8" s="26">
        <v>30471.1</v>
      </c>
      <c r="F8" s="26">
        <v>0</v>
      </c>
      <c r="G8" s="26">
        <v>0</v>
      </c>
      <c r="H8" s="26">
        <v>0</v>
      </c>
      <c r="I8" s="26">
        <v>0</v>
      </c>
      <c r="J8" s="26">
        <v>0</v>
      </c>
      <c r="K8" s="32">
        <f t="shared" si="0"/>
        <v>30471.1</v>
      </c>
      <c r="L8" s="26">
        <f t="shared" si="1"/>
        <v>3351.82</v>
      </c>
      <c r="M8" s="26">
        <f>6588.44</f>
        <v>6588.44</v>
      </c>
      <c r="N8" s="26">
        <v>0</v>
      </c>
      <c r="O8" s="33">
        <f t="shared" si="2"/>
        <v>9940.26</v>
      </c>
      <c r="P8" s="44">
        <f t="shared" si="3"/>
        <v>20530.839999999997</v>
      </c>
    </row>
    <row r="9" spans="1:17" ht="28.35" customHeight="1" x14ac:dyDescent="0.2">
      <c r="A9" s="30">
        <v>4564</v>
      </c>
      <c r="B9" s="31" t="s">
        <v>41</v>
      </c>
      <c r="C9" s="31" t="s">
        <v>38</v>
      </c>
      <c r="D9" s="31" t="s">
        <v>47</v>
      </c>
      <c r="E9" s="26">
        <v>30471.1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32">
        <f t="shared" si="0"/>
        <v>30471.1</v>
      </c>
      <c r="L9" s="26">
        <f t="shared" si="1"/>
        <v>3351.82</v>
      </c>
      <c r="M9" s="26">
        <f>6588.44</f>
        <v>6588.44</v>
      </c>
      <c r="N9" s="26">
        <v>0</v>
      </c>
      <c r="O9" s="33">
        <f t="shared" si="2"/>
        <v>9940.26</v>
      </c>
      <c r="P9" s="44">
        <f t="shared" si="3"/>
        <v>20530.839999999997</v>
      </c>
    </row>
    <row r="10" spans="1:17" s="28" customFormat="1" ht="28.35" customHeight="1" x14ac:dyDescent="0.2">
      <c r="A10" s="30">
        <v>4565</v>
      </c>
      <c r="B10" s="31" t="s">
        <v>40</v>
      </c>
      <c r="C10" s="31" t="s">
        <v>38</v>
      </c>
      <c r="D10" s="31" t="s">
        <v>48</v>
      </c>
      <c r="E10" s="26">
        <v>30471.1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32">
        <f t="shared" si="0"/>
        <v>30471.1</v>
      </c>
      <c r="L10" s="26">
        <f t="shared" si="1"/>
        <v>3351.82</v>
      </c>
      <c r="M10" s="26">
        <f>6536.3</f>
        <v>6536.3</v>
      </c>
      <c r="N10" s="26">
        <v>0</v>
      </c>
      <c r="O10" s="33">
        <f t="shared" si="2"/>
        <v>9888.1200000000008</v>
      </c>
      <c r="P10" s="44">
        <f t="shared" si="3"/>
        <v>20582.979999999996</v>
      </c>
    </row>
    <row r="11" spans="1:17" ht="28.35" customHeight="1" x14ac:dyDescent="0.2">
      <c r="A11" s="30">
        <v>4566</v>
      </c>
      <c r="B11" s="31" t="s">
        <v>39</v>
      </c>
      <c r="C11" s="31" t="s">
        <v>38</v>
      </c>
      <c r="D11" s="31" t="s">
        <v>57</v>
      </c>
      <c r="E11" s="26">
        <v>30471.1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32">
        <f t="shared" si="0"/>
        <v>30471.1</v>
      </c>
      <c r="L11" s="26">
        <f t="shared" si="1"/>
        <v>3351.82</v>
      </c>
      <c r="M11" s="26">
        <f>6588.44</f>
        <v>6588.44</v>
      </c>
      <c r="N11" s="26">
        <v>0</v>
      </c>
      <c r="O11" s="33">
        <f t="shared" si="2"/>
        <v>9940.26</v>
      </c>
      <c r="P11" s="44">
        <f t="shared" si="3"/>
        <v>20530.839999999997</v>
      </c>
    </row>
    <row r="12" spans="1:17" s="28" customFormat="1" ht="28.35" customHeight="1" x14ac:dyDescent="0.2">
      <c r="A12" s="30">
        <v>4567</v>
      </c>
      <c r="B12" s="31" t="s">
        <v>23</v>
      </c>
      <c r="C12" s="31" t="s">
        <v>24</v>
      </c>
      <c r="D12" s="31" t="s">
        <v>0</v>
      </c>
      <c r="E12" s="26">
        <v>30471.1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32">
        <f t="shared" si="0"/>
        <v>30471.1</v>
      </c>
      <c r="L12" s="26">
        <f t="shared" si="1"/>
        <v>3351.82</v>
      </c>
      <c r="M12" s="26">
        <f>6588.44</f>
        <v>6588.44</v>
      </c>
      <c r="N12" s="26">
        <v>0</v>
      </c>
      <c r="O12" s="33">
        <f t="shared" si="2"/>
        <v>9940.26</v>
      </c>
      <c r="P12" s="44">
        <f t="shared" si="3"/>
        <v>20530.839999999997</v>
      </c>
    </row>
    <row r="13" spans="1:17" s="28" customFormat="1" ht="28.35" customHeight="1" x14ac:dyDescent="0.2">
      <c r="A13" s="30">
        <v>4568</v>
      </c>
      <c r="B13" s="31" t="s">
        <v>45</v>
      </c>
      <c r="C13" s="31" t="s">
        <v>38</v>
      </c>
      <c r="D13" s="31" t="s">
        <v>54</v>
      </c>
      <c r="E13" s="26">
        <v>30471.1</v>
      </c>
      <c r="F13" s="26">
        <v>0</v>
      </c>
      <c r="G13" s="26">
        <v>0</v>
      </c>
      <c r="H13" s="26">
        <v>0</v>
      </c>
      <c r="I13" s="26">
        <v>0</v>
      </c>
      <c r="J13" s="26">
        <v>0</v>
      </c>
      <c r="K13" s="32">
        <f t="shared" si="0"/>
        <v>30471.1</v>
      </c>
      <c r="L13" s="26">
        <f>3351.82</f>
        <v>3351.82</v>
      </c>
      <c r="M13" s="26">
        <v>4409.76</v>
      </c>
      <c r="N13" s="26">
        <v>0</v>
      </c>
      <c r="O13" s="33">
        <f t="shared" si="2"/>
        <v>7761.58</v>
      </c>
      <c r="P13" s="44">
        <f t="shared" si="3"/>
        <v>22709.519999999997</v>
      </c>
      <c r="Q13" s="29"/>
    </row>
    <row r="14" spans="1:17" ht="28.35" customHeight="1" x14ac:dyDescent="0.2">
      <c r="A14" s="30">
        <v>4569</v>
      </c>
      <c r="B14" s="31" t="s">
        <v>37</v>
      </c>
      <c r="C14" s="31" t="s">
        <v>38</v>
      </c>
      <c r="D14" s="31" t="s">
        <v>49</v>
      </c>
      <c r="E14" s="26">
        <v>30471.1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32">
        <f t="shared" si="0"/>
        <v>30471.1</v>
      </c>
      <c r="L14" s="26">
        <f>3351.82</f>
        <v>3351.82</v>
      </c>
      <c r="M14" s="26">
        <f>6588.44</f>
        <v>6588.44</v>
      </c>
      <c r="N14" s="26">
        <v>0</v>
      </c>
      <c r="O14" s="33">
        <f t="shared" si="2"/>
        <v>9940.26</v>
      </c>
      <c r="P14" s="44">
        <f t="shared" si="3"/>
        <v>20530.839999999997</v>
      </c>
      <c r="Q14" s="24"/>
    </row>
    <row r="15" spans="1:17" ht="28.35" customHeight="1" x14ac:dyDescent="0.2">
      <c r="A15" s="30">
        <v>4570</v>
      </c>
      <c r="B15" s="31" t="s">
        <v>44</v>
      </c>
      <c r="C15" s="31" t="s">
        <v>38</v>
      </c>
      <c r="D15" s="31" t="s">
        <v>56</v>
      </c>
      <c r="E15" s="26">
        <v>30471.1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32">
        <f t="shared" si="0"/>
        <v>30471.1</v>
      </c>
      <c r="L15" s="26">
        <f t="shared" si="1"/>
        <v>3351.82</v>
      </c>
      <c r="M15" s="26">
        <f>6588.44</f>
        <v>6588.44</v>
      </c>
      <c r="N15" s="26">
        <v>0</v>
      </c>
      <c r="O15" s="33">
        <f t="shared" si="2"/>
        <v>9940.26</v>
      </c>
      <c r="P15" s="44">
        <f t="shared" si="3"/>
        <v>20530.839999999997</v>
      </c>
    </row>
    <row r="16" spans="1:17" s="38" customFormat="1" ht="28.35" customHeight="1" x14ac:dyDescent="0.2">
      <c r="A16" s="34" t="s">
        <v>10</v>
      </c>
      <c r="B16" s="34"/>
      <c r="C16" s="35"/>
      <c r="D16" s="35"/>
      <c r="E16" s="36">
        <f>SUM(E7:E15)</f>
        <v>274239.90000000002</v>
      </c>
      <c r="F16" s="36">
        <f t="shared" ref="F16:P16" si="4">SUM(F7:F15)</f>
        <v>0</v>
      </c>
      <c r="G16" s="36">
        <f t="shared" si="4"/>
        <v>0</v>
      </c>
      <c r="H16" s="36">
        <f t="shared" si="4"/>
        <v>0</v>
      </c>
      <c r="I16" s="36">
        <f t="shared" si="4"/>
        <v>0</v>
      </c>
      <c r="J16" s="36">
        <f t="shared" si="4"/>
        <v>0</v>
      </c>
      <c r="K16" s="36">
        <f t="shared" si="4"/>
        <v>274239.90000000002</v>
      </c>
      <c r="L16" s="36">
        <f t="shared" si="4"/>
        <v>30166.38</v>
      </c>
      <c r="M16" s="36">
        <f t="shared" si="4"/>
        <v>55672.490000000005</v>
      </c>
      <c r="N16" s="36">
        <f t="shared" si="4"/>
        <v>0</v>
      </c>
      <c r="O16" s="36">
        <f t="shared" si="4"/>
        <v>85838.87</v>
      </c>
      <c r="P16" s="37">
        <f t="shared" si="4"/>
        <v>188401.02999999997</v>
      </c>
    </row>
    <row r="17" spans="1:16" ht="28.35" customHeight="1" x14ac:dyDescent="0.25">
      <c r="A17" s="8"/>
      <c r="B17" s="8"/>
      <c r="C17" s="9"/>
      <c r="D17" s="9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</row>
    <row r="18" spans="1:16" ht="21.2" customHeight="1" x14ac:dyDescent="0.25">
      <c r="A18" s="10" t="s">
        <v>25</v>
      </c>
      <c r="B18" s="11" t="s">
        <v>11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</row>
    <row r="19" spans="1:16" ht="21.2" customHeight="1" x14ac:dyDescent="0.25">
      <c r="A19" s="10" t="s">
        <v>26</v>
      </c>
      <c r="B19" s="11" t="s">
        <v>12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</row>
    <row r="20" spans="1:16" ht="21.2" customHeight="1" x14ac:dyDescent="0.25">
      <c r="A20" s="10" t="s">
        <v>27</v>
      </c>
      <c r="B20" s="11" t="s">
        <v>13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</row>
    <row r="21" spans="1:16" ht="21.2" customHeight="1" x14ac:dyDescent="0.25">
      <c r="A21" s="10" t="s">
        <v>28</v>
      </c>
      <c r="B21" s="11" t="s">
        <v>14</v>
      </c>
      <c r="C21" s="12"/>
      <c r="D21" s="12"/>
      <c r="E21" s="9"/>
      <c r="F21" s="9"/>
      <c r="G21" s="9"/>
      <c r="H21" s="9"/>
      <c r="I21" s="9"/>
      <c r="J21" s="9"/>
      <c r="K21" s="9"/>
      <c r="L21" s="8"/>
      <c r="M21" s="8"/>
      <c r="N21" s="8"/>
      <c r="O21" s="8"/>
      <c r="P21" s="9"/>
    </row>
    <row r="22" spans="1:16" ht="21.2" customHeight="1" x14ac:dyDescent="0.25">
      <c r="A22" s="10" t="s">
        <v>29</v>
      </c>
      <c r="B22" s="11" t="s">
        <v>15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</row>
    <row r="23" spans="1:16" ht="21.2" customHeight="1" x14ac:dyDescent="0.25">
      <c r="A23" s="10" t="s">
        <v>30</v>
      </c>
      <c r="B23" s="11" t="s">
        <v>16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</row>
    <row r="24" spans="1:16" ht="21.2" customHeight="1" x14ac:dyDescent="0.25">
      <c r="A24" s="10" t="s">
        <v>31</v>
      </c>
      <c r="B24" s="11" t="s">
        <v>17</v>
      </c>
      <c r="C24" s="12"/>
      <c r="D24" s="12"/>
      <c r="E24" s="2"/>
      <c r="F24" s="2"/>
      <c r="G24" s="2"/>
      <c r="H24" s="2"/>
      <c r="I24" s="2"/>
      <c r="J24" s="2"/>
      <c r="K24" s="2"/>
      <c r="L24" s="2"/>
      <c r="M24" s="8"/>
      <c r="N24" s="8"/>
      <c r="O24" s="8"/>
      <c r="P24" s="9"/>
    </row>
    <row r="25" spans="1:16" ht="21.2" customHeight="1" x14ac:dyDescent="0.25">
      <c r="A25" s="10" t="s">
        <v>32</v>
      </c>
      <c r="B25" s="11" t="s">
        <v>18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</row>
    <row r="26" spans="1:16" ht="21.2" customHeight="1" x14ac:dyDescent="0.25">
      <c r="A26" s="10" t="s">
        <v>33</v>
      </c>
      <c r="B26" s="11" t="s">
        <v>19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</row>
    <row r="27" spans="1:16" ht="21.2" customHeight="1" x14ac:dyDescent="0.25">
      <c r="A27" s="10" t="s">
        <v>34</v>
      </c>
      <c r="B27" s="11" t="s">
        <v>20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</row>
    <row r="28" spans="1:16" ht="21.2" customHeight="1" x14ac:dyDescent="0.25">
      <c r="A28" s="10" t="s">
        <v>35</v>
      </c>
      <c r="B28" s="11" t="s">
        <v>21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</row>
    <row r="29" spans="1:16" ht="21.2" customHeight="1" x14ac:dyDescent="0.25">
      <c r="A29" s="10" t="s">
        <v>36</v>
      </c>
      <c r="B29" s="11" t="s">
        <v>22</v>
      </c>
      <c r="C29" s="12"/>
      <c r="D29" s="12"/>
      <c r="E29" s="9"/>
      <c r="F29" s="9"/>
      <c r="G29" s="9"/>
      <c r="H29" s="9"/>
      <c r="I29" s="9"/>
      <c r="J29" s="9"/>
      <c r="K29" s="9"/>
      <c r="L29" s="8"/>
      <c r="M29" s="8"/>
      <c r="N29" s="8"/>
      <c r="O29" s="8"/>
      <c r="P29" s="9"/>
    </row>
    <row r="30" spans="1:16" x14ac:dyDescent="0.25">
      <c r="A30" s="25"/>
      <c r="B30" s="11"/>
    </row>
    <row r="31" spans="1:16" x14ac:dyDescent="0.25">
      <c r="A31" s="25"/>
      <c r="B31" s="11"/>
    </row>
    <row r="32" spans="1:16" x14ac:dyDescent="0.25">
      <c r="A32" s="25"/>
      <c r="B32" s="11"/>
    </row>
    <row r="33" spans="1:2" x14ac:dyDescent="0.25">
      <c r="A33" s="25"/>
      <c r="B33" s="11"/>
    </row>
    <row r="34" spans="1:2" x14ac:dyDescent="0.25">
      <c r="A34" s="25"/>
      <c r="B34" s="11"/>
    </row>
    <row r="35" spans="1:2" x14ac:dyDescent="0.25">
      <c r="A35" s="25"/>
      <c r="B35" s="11"/>
    </row>
  </sheetData>
  <mergeCells count="9">
    <mergeCell ref="P4:P6"/>
    <mergeCell ref="A1:P1"/>
    <mergeCell ref="A2:P2"/>
    <mergeCell ref="A3:P3"/>
    <mergeCell ref="E4:K4"/>
    <mergeCell ref="L4:O4"/>
    <mergeCell ref="E5:F5"/>
    <mergeCell ref="G5:J5"/>
    <mergeCell ref="L5:N5"/>
  </mergeCells>
  <pageMargins left="0.51181102362204722" right="0.51181102362204722" top="0.90562500000000001" bottom="0.78740157480314965" header="0.31496062992125984" footer="0.31496062992125984"/>
  <pageSetup paperSize="9" scale="51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2"/>
  <sheetViews>
    <sheetView view="pageLayout" zoomScale="80" zoomScaleNormal="100" zoomScalePageLayoutView="80" workbookViewId="0">
      <selection activeCell="A3" sqref="A3:H3"/>
    </sheetView>
  </sheetViews>
  <sheetFormatPr defaultColWidth="0" defaultRowHeight="15" x14ac:dyDescent="0.25"/>
  <cols>
    <col min="1" max="1" width="12.7109375" style="1" customWidth="1"/>
    <col min="2" max="2" width="33" style="1" customWidth="1"/>
    <col min="3" max="3" width="23.140625" style="1" bestFit="1" customWidth="1"/>
    <col min="4" max="4" width="12.7109375" style="1" customWidth="1"/>
    <col min="5" max="6" width="15" customWidth="1"/>
    <col min="7" max="8" width="15" style="1" customWidth="1"/>
    <col min="9" max="16384" width="0" style="1" hidden="1"/>
  </cols>
  <sheetData>
    <row r="1" spans="1:18" ht="25.5" x14ac:dyDescent="0.35">
      <c r="A1" s="48" t="s">
        <v>73</v>
      </c>
      <c r="B1" s="48"/>
      <c r="C1" s="48"/>
      <c r="D1" s="48"/>
      <c r="E1" s="48"/>
      <c r="F1" s="48"/>
      <c r="G1" s="48"/>
      <c r="H1" s="48"/>
    </row>
    <row r="2" spans="1:18" ht="20.25" x14ac:dyDescent="0.3">
      <c r="A2" s="49" t="s">
        <v>105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</row>
    <row r="3" spans="1:18" ht="20.25" x14ac:dyDescent="0.3">
      <c r="A3" s="49" t="s">
        <v>104</v>
      </c>
      <c r="B3" s="49"/>
      <c r="C3" s="49"/>
      <c r="D3" s="49"/>
      <c r="E3" s="49"/>
      <c r="F3" s="49"/>
      <c r="G3" s="49"/>
      <c r="H3" s="49"/>
    </row>
    <row r="4" spans="1:18" s="21" customFormat="1" ht="57" customHeight="1" x14ac:dyDescent="0.25">
      <c r="A4" s="22" t="s">
        <v>1</v>
      </c>
      <c r="B4" s="22" t="s">
        <v>65</v>
      </c>
      <c r="C4" s="39" t="s">
        <v>66</v>
      </c>
      <c r="D4" s="39" t="s">
        <v>60</v>
      </c>
      <c r="E4" s="14" t="s">
        <v>61</v>
      </c>
      <c r="F4" s="14" t="s">
        <v>62</v>
      </c>
      <c r="G4" s="14" t="s">
        <v>63</v>
      </c>
      <c r="H4" s="43" t="s">
        <v>64</v>
      </c>
    </row>
    <row r="5" spans="1:18" ht="16.350000000000001" customHeight="1" x14ac:dyDescent="0.2">
      <c r="A5" s="30">
        <v>4562</v>
      </c>
      <c r="B5" s="31" t="s">
        <v>43</v>
      </c>
      <c r="C5" s="42">
        <v>0</v>
      </c>
      <c r="D5" s="41"/>
      <c r="E5" s="26"/>
      <c r="F5" s="26"/>
      <c r="G5" s="26"/>
      <c r="H5" s="27"/>
    </row>
    <row r="6" spans="1:18" ht="16.350000000000001" customHeight="1" x14ac:dyDescent="0.2">
      <c r="A6" s="30">
        <v>4563</v>
      </c>
      <c r="B6" s="31" t="s">
        <v>42</v>
      </c>
      <c r="C6" s="42">
        <v>0</v>
      </c>
      <c r="D6" s="41"/>
      <c r="E6" s="26"/>
      <c r="F6" s="26"/>
      <c r="G6" s="26"/>
      <c r="H6" s="27"/>
    </row>
    <row r="7" spans="1:18" ht="16.350000000000001" customHeight="1" x14ac:dyDescent="0.2">
      <c r="A7" s="30">
        <v>4564</v>
      </c>
      <c r="B7" s="31" t="s">
        <v>41</v>
      </c>
      <c r="C7" s="42">
        <v>0</v>
      </c>
      <c r="D7" s="41"/>
      <c r="E7" s="26"/>
      <c r="F7" s="26"/>
      <c r="G7" s="26"/>
      <c r="H7" s="27"/>
    </row>
    <row r="8" spans="1:18" s="28" customFormat="1" ht="16.350000000000001" customHeight="1" x14ac:dyDescent="0.2">
      <c r="A8" s="30">
        <v>4565</v>
      </c>
      <c r="B8" s="31" t="s">
        <v>40</v>
      </c>
      <c r="C8" s="42">
        <v>0</v>
      </c>
      <c r="D8" s="41"/>
      <c r="E8" s="26"/>
      <c r="F8" s="26"/>
      <c r="G8" s="26"/>
      <c r="H8" s="27"/>
    </row>
    <row r="9" spans="1:18" ht="16.350000000000001" customHeight="1" x14ac:dyDescent="0.2">
      <c r="A9" s="30">
        <v>4566</v>
      </c>
      <c r="B9" s="31" t="s">
        <v>39</v>
      </c>
      <c r="C9" s="42">
        <v>0</v>
      </c>
      <c r="D9" s="41"/>
      <c r="E9" s="26"/>
      <c r="F9" s="26"/>
      <c r="G9" s="26"/>
      <c r="H9" s="27"/>
    </row>
    <row r="10" spans="1:18" s="28" customFormat="1" ht="16.350000000000001" customHeight="1" x14ac:dyDescent="0.2">
      <c r="A10" s="30">
        <v>4567</v>
      </c>
      <c r="B10" s="31" t="s">
        <v>23</v>
      </c>
      <c r="C10" s="42">
        <v>0</v>
      </c>
      <c r="D10" s="41"/>
      <c r="E10" s="26"/>
      <c r="F10" s="26"/>
      <c r="G10" s="26"/>
      <c r="H10" s="27"/>
    </row>
    <row r="11" spans="1:18" s="28" customFormat="1" ht="16.350000000000001" customHeight="1" x14ac:dyDescent="0.2">
      <c r="A11" s="30">
        <v>4568</v>
      </c>
      <c r="B11" s="31" t="s">
        <v>45</v>
      </c>
      <c r="C11" s="42">
        <v>0</v>
      </c>
      <c r="D11" s="41"/>
      <c r="E11" s="26"/>
      <c r="F11" s="26"/>
      <c r="G11" s="26"/>
      <c r="H11" s="27"/>
      <c r="I11" s="29"/>
    </row>
    <row r="12" spans="1:18" ht="16.350000000000001" customHeight="1" x14ac:dyDescent="0.2">
      <c r="A12" s="30">
        <v>4569</v>
      </c>
      <c r="B12" s="31" t="s">
        <v>37</v>
      </c>
      <c r="C12" s="42">
        <v>0</v>
      </c>
      <c r="D12" s="41"/>
      <c r="E12" s="26"/>
      <c r="F12" s="26"/>
      <c r="G12" s="26"/>
      <c r="H12" s="27"/>
      <c r="I12" s="24"/>
    </row>
    <row r="13" spans="1:18" ht="16.350000000000001" customHeight="1" x14ac:dyDescent="0.2">
      <c r="A13" s="30">
        <v>4570</v>
      </c>
      <c r="B13" s="31" t="s">
        <v>44</v>
      </c>
      <c r="C13" s="42">
        <v>0</v>
      </c>
      <c r="D13" s="41"/>
      <c r="E13" s="26"/>
      <c r="F13" s="26"/>
      <c r="G13" s="26"/>
      <c r="H13" s="27"/>
    </row>
    <row r="14" spans="1:18" s="38" customFormat="1" ht="28.35" customHeight="1" x14ac:dyDescent="0.2">
      <c r="A14" s="34" t="s">
        <v>10</v>
      </c>
      <c r="B14" s="34"/>
      <c r="C14" s="40">
        <f>SUM(C5:C13)</f>
        <v>0</v>
      </c>
      <c r="D14" s="35"/>
      <c r="E14" s="36"/>
      <c r="F14" s="36"/>
      <c r="G14" s="36">
        <f>SUM(G5:G13)</f>
        <v>0</v>
      </c>
      <c r="H14" s="37"/>
    </row>
    <row r="15" spans="1:18" ht="28.35" customHeight="1" x14ac:dyDescent="0.25">
      <c r="A15" s="8"/>
      <c r="B15" s="8"/>
      <c r="C15" s="9"/>
      <c r="D15" s="9"/>
      <c r="E15" s="9"/>
      <c r="F15" s="9"/>
      <c r="G15" s="9"/>
      <c r="H15" s="9"/>
    </row>
    <row r="16" spans="1:18" ht="21.2" customHeight="1" x14ac:dyDescent="0.2">
      <c r="A16" s="10" t="s">
        <v>25</v>
      </c>
      <c r="B16" s="11" t="s">
        <v>67</v>
      </c>
      <c r="C16" s="12"/>
      <c r="D16" s="12"/>
      <c r="E16" s="9"/>
      <c r="F16" s="9"/>
      <c r="G16" s="9"/>
      <c r="H16" s="9"/>
    </row>
    <row r="17" spans="1:8" ht="21.2" customHeight="1" x14ac:dyDescent="0.2">
      <c r="A17" s="10" t="s">
        <v>26</v>
      </c>
      <c r="B17" s="11" t="s">
        <v>68</v>
      </c>
      <c r="C17" s="12"/>
      <c r="D17" s="12"/>
      <c r="E17" s="9"/>
      <c r="F17" s="9"/>
      <c r="G17" s="9"/>
      <c r="H17" s="9"/>
    </row>
    <row r="18" spans="1:8" ht="21.2" customHeight="1" x14ac:dyDescent="0.2">
      <c r="A18" s="10" t="s">
        <v>27</v>
      </c>
      <c r="B18" s="11" t="s">
        <v>69</v>
      </c>
      <c r="C18" s="12"/>
      <c r="D18" s="12"/>
      <c r="E18" s="9"/>
      <c r="F18" s="9"/>
      <c r="G18" s="9"/>
      <c r="H18" s="9"/>
    </row>
    <row r="19" spans="1:8" ht="21.2" customHeight="1" x14ac:dyDescent="0.2">
      <c r="A19" s="10" t="s">
        <v>28</v>
      </c>
      <c r="B19" s="11" t="s">
        <v>70</v>
      </c>
      <c r="C19" s="12"/>
      <c r="D19" s="12"/>
      <c r="E19" s="9"/>
      <c r="F19" s="9"/>
      <c r="G19" s="9"/>
      <c r="H19" s="9"/>
    </row>
    <row r="20" spans="1:8" ht="21.2" customHeight="1" x14ac:dyDescent="0.2">
      <c r="A20" s="10" t="s">
        <v>29</v>
      </c>
      <c r="B20" s="11" t="s">
        <v>71</v>
      </c>
      <c r="C20" s="12"/>
      <c r="D20" s="12"/>
      <c r="E20" s="9"/>
      <c r="F20" s="9"/>
      <c r="G20" s="9"/>
      <c r="H20" s="9"/>
    </row>
    <row r="21" spans="1:8" ht="21.2" customHeight="1" x14ac:dyDescent="0.2">
      <c r="A21" s="10" t="s">
        <v>30</v>
      </c>
      <c r="B21" s="11" t="s">
        <v>72</v>
      </c>
      <c r="C21" s="12"/>
      <c r="D21" s="12"/>
      <c r="E21" s="9"/>
      <c r="F21" s="9"/>
      <c r="G21" s="9"/>
      <c r="H21" s="9"/>
    </row>
    <row r="22" spans="1:8" x14ac:dyDescent="0.25">
      <c r="A22" s="25"/>
      <c r="B22" s="11"/>
    </row>
    <row r="23" spans="1:8" ht="21.2" customHeight="1" x14ac:dyDescent="0.2">
      <c r="A23" s="10"/>
      <c r="B23" s="11"/>
      <c r="C23" s="12"/>
      <c r="D23" s="12"/>
      <c r="E23" s="9"/>
      <c r="F23" s="9"/>
      <c r="G23" s="9"/>
      <c r="H23" s="9"/>
    </row>
    <row r="24" spans="1:8" ht="21.2" customHeight="1" x14ac:dyDescent="0.2">
      <c r="A24" s="10"/>
      <c r="B24" s="11"/>
      <c r="C24" s="12"/>
      <c r="D24" s="12"/>
      <c r="E24" s="9"/>
      <c r="F24" s="9"/>
      <c r="G24" s="9"/>
      <c r="H24" s="9"/>
    </row>
    <row r="25" spans="1:8" ht="21.2" customHeight="1" x14ac:dyDescent="0.2">
      <c r="A25" s="10"/>
      <c r="B25" s="11"/>
      <c r="C25" s="12"/>
      <c r="D25" s="12"/>
      <c r="E25" s="9"/>
      <c r="F25" s="9"/>
      <c r="G25" s="9"/>
      <c r="H25" s="9"/>
    </row>
    <row r="26" spans="1:8" ht="21.2" customHeight="1" x14ac:dyDescent="0.2">
      <c r="A26" s="10"/>
      <c r="B26" s="11"/>
      <c r="C26" s="12"/>
      <c r="D26" s="12"/>
      <c r="E26" s="9"/>
      <c r="F26" s="9"/>
      <c r="G26" s="9"/>
      <c r="H26" s="9"/>
    </row>
    <row r="27" spans="1:8" ht="21.2" customHeight="1" x14ac:dyDescent="0.2">
      <c r="A27" s="10"/>
      <c r="B27" s="11"/>
      <c r="C27" s="12"/>
      <c r="D27" s="12"/>
      <c r="E27" s="9"/>
      <c r="F27" s="9"/>
      <c r="G27" s="9"/>
      <c r="H27" s="9"/>
    </row>
    <row r="28" spans="1:8" ht="21.2" customHeight="1" x14ac:dyDescent="0.2">
      <c r="A28" s="10"/>
      <c r="B28" s="11"/>
      <c r="C28" s="12"/>
      <c r="D28" s="12"/>
      <c r="E28" s="9"/>
      <c r="F28" s="9"/>
      <c r="G28" s="9"/>
      <c r="H28" s="9"/>
    </row>
    <row r="29" spans="1:8" ht="21.2" customHeight="1" x14ac:dyDescent="0.2">
      <c r="A29" s="10"/>
      <c r="B29" s="11"/>
      <c r="C29" s="12"/>
      <c r="D29" s="12"/>
      <c r="E29" s="9"/>
      <c r="F29" s="9"/>
      <c r="G29" s="9"/>
      <c r="H29" s="9"/>
    </row>
    <row r="30" spans="1:8" x14ac:dyDescent="0.25">
      <c r="A30" s="25"/>
      <c r="B30" s="11"/>
    </row>
    <row r="31" spans="1:8" x14ac:dyDescent="0.25">
      <c r="A31" s="25"/>
      <c r="B31" s="11"/>
    </row>
    <row r="32" spans="1:8" x14ac:dyDescent="0.25">
      <c r="A32" s="25"/>
      <c r="B32" s="11"/>
    </row>
  </sheetData>
  <mergeCells count="3">
    <mergeCell ref="A1:H1"/>
    <mergeCell ref="A3:H3"/>
    <mergeCell ref="A2:R2"/>
  </mergeCells>
  <pageMargins left="0.51181102362204722" right="0.51181102362204722" top="0.90562500000000001" bottom="0.78740157480314965" header="0.31496062992125984" footer="0.31496062992125984"/>
  <pageSetup paperSize="9" scale="96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3"/>
  <sheetViews>
    <sheetView tabSelected="1" view="pageLayout" zoomScale="80" zoomScaleNormal="100" zoomScalePageLayoutView="80" workbookViewId="0">
      <selection activeCell="A3" sqref="A3:O3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4.28515625" style="1" customWidth="1"/>
    <col min="5" max="6" width="15" customWidth="1"/>
    <col min="7" max="15" width="15" style="1" customWidth="1"/>
    <col min="16" max="16384" width="0" style="1" hidden="1"/>
  </cols>
  <sheetData>
    <row r="1" spans="1:16" ht="25.5" x14ac:dyDescent="0.35">
      <c r="A1" s="48" t="s">
        <v>74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</row>
    <row r="2" spans="1:16" ht="20.25" x14ac:dyDescent="0.3">
      <c r="A2" s="49" t="s">
        <v>105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</row>
    <row r="3" spans="1:16" ht="20.25" x14ac:dyDescent="0.3">
      <c r="A3" s="49" t="s">
        <v>104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</row>
    <row r="4" spans="1:16" s="19" customFormat="1" ht="28.35" customHeight="1" x14ac:dyDescent="0.2">
      <c r="A4" s="2"/>
      <c r="B4" s="2"/>
      <c r="C4" s="3"/>
      <c r="D4" s="4"/>
      <c r="E4" s="50" t="s">
        <v>85</v>
      </c>
      <c r="F4" s="51"/>
      <c r="G4" s="51"/>
      <c r="H4" s="51"/>
      <c r="I4" s="50" t="s">
        <v>86</v>
      </c>
      <c r="J4" s="51"/>
      <c r="K4" s="51"/>
      <c r="L4" s="51"/>
      <c r="M4" s="51"/>
      <c r="N4" s="52"/>
      <c r="O4" s="62" t="s">
        <v>87</v>
      </c>
    </row>
    <row r="5" spans="1:16" s="21" customFormat="1" ht="57" customHeight="1" x14ac:dyDescent="0.25">
      <c r="A5" s="22" t="s">
        <v>1</v>
      </c>
      <c r="B5" s="22" t="s">
        <v>2</v>
      </c>
      <c r="C5" s="23" t="s">
        <v>3</v>
      </c>
      <c r="D5" s="23" t="s">
        <v>4</v>
      </c>
      <c r="E5" s="14" t="s">
        <v>75</v>
      </c>
      <c r="F5" s="14" t="s">
        <v>76</v>
      </c>
      <c r="G5" s="14" t="s">
        <v>77</v>
      </c>
      <c r="H5" s="14" t="s">
        <v>78</v>
      </c>
      <c r="I5" s="14" t="s">
        <v>79</v>
      </c>
      <c r="J5" s="14" t="s">
        <v>80</v>
      </c>
      <c r="K5" s="14" t="s">
        <v>81</v>
      </c>
      <c r="L5" s="20" t="s">
        <v>82</v>
      </c>
      <c r="M5" s="20" t="s">
        <v>83</v>
      </c>
      <c r="N5" s="20" t="s">
        <v>84</v>
      </c>
      <c r="O5" s="63"/>
    </row>
    <row r="6" spans="1:16" ht="28.35" customHeight="1" x14ac:dyDescent="0.2">
      <c r="A6" s="30">
        <v>4562</v>
      </c>
      <c r="B6" s="31" t="s">
        <v>43</v>
      </c>
      <c r="C6" s="31" t="s">
        <v>38</v>
      </c>
      <c r="D6" s="31" t="s">
        <v>46</v>
      </c>
      <c r="E6" s="26">
        <f>710</f>
        <v>710</v>
      </c>
      <c r="F6" s="26">
        <v>0</v>
      </c>
      <c r="G6" s="26">
        <v>4377.7299999999996</v>
      </c>
      <c r="H6" s="26">
        <v>0</v>
      </c>
      <c r="I6" s="26">
        <v>0</v>
      </c>
      <c r="J6" s="26">
        <v>0</v>
      </c>
      <c r="K6" s="26">
        <v>0</v>
      </c>
      <c r="L6" s="26">
        <v>0</v>
      </c>
      <c r="M6" s="26">
        <v>0</v>
      </c>
      <c r="N6" s="26">
        <v>0</v>
      </c>
      <c r="O6" s="27">
        <f>SUM(E6:N6)</f>
        <v>5087.7299999999996</v>
      </c>
    </row>
    <row r="7" spans="1:16" ht="28.35" customHeight="1" x14ac:dyDescent="0.2">
      <c r="A7" s="30">
        <v>4563</v>
      </c>
      <c r="B7" s="31" t="s">
        <v>42</v>
      </c>
      <c r="C7" s="31" t="s">
        <v>38</v>
      </c>
      <c r="D7" s="31" t="s">
        <v>55</v>
      </c>
      <c r="E7" s="26">
        <f>710-64.54</f>
        <v>645.46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7">
        <f t="shared" ref="O7:O14" si="0">SUM(E7:N7)</f>
        <v>645.46</v>
      </c>
    </row>
    <row r="8" spans="1:16" ht="28.35" customHeight="1" x14ac:dyDescent="0.2">
      <c r="A8" s="30">
        <v>4564</v>
      </c>
      <c r="B8" s="31" t="s">
        <v>41</v>
      </c>
      <c r="C8" s="31" t="s">
        <v>38</v>
      </c>
      <c r="D8" s="31" t="s">
        <v>47</v>
      </c>
      <c r="E8" s="26">
        <f>710-32.27</f>
        <v>677.73</v>
      </c>
      <c r="F8" s="26">
        <v>0</v>
      </c>
      <c r="G8" s="26">
        <v>4377.7299999999996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7">
        <f t="shared" si="0"/>
        <v>5055.4599999999991</v>
      </c>
    </row>
    <row r="9" spans="1:16" s="28" customFormat="1" ht="28.35" customHeight="1" x14ac:dyDescent="0.2">
      <c r="A9" s="30">
        <v>4565</v>
      </c>
      <c r="B9" s="31" t="s">
        <v>40</v>
      </c>
      <c r="C9" s="31" t="s">
        <v>38</v>
      </c>
      <c r="D9" s="31" t="s">
        <v>48</v>
      </c>
      <c r="E9" s="26">
        <f>710-290.43</f>
        <v>419.57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7">
        <f t="shared" si="0"/>
        <v>419.57</v>
      </c>
    </row>
    <row r="10" spans="1:16" ht="28.35" customHeight="1" x14ac:dyDescent="0.2">
      <c r="A10" s="30">
        <v>4566</v>
      </c>
      <c r="B10" s="31" t="s">
        <v>39</v>
      </c>
      <c r="C10" s="31" t="s">
        <v>38</v>
      </c>
      <c r="D10" s="31" t="s">
        <v>57</v>
      </c>
      <c r="E10" s="26">
        <v>710</v>
      </c>
      <c r="F10" s="26">
        <v>0</v>
      </c>
      <c r="G10" s="26">
        <v>4377.7299999999996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7">
        <f t="shared" si="0"/>
        <v>5087.7299999999996</v>
      </c>
    </row>
    <row r="11" spans="1:16" s="28" customFormat="1" ht="28.35" customHeight="1" x14ac:dyDescent="0.2">
      <c r="A11" s="30">
        <v>4567</v>
      </c>
      <c r="B11" s="31" t="s">
        <v>23</v>
      </c>
      <c r="C11" s="31" t="s">
        <v>24</v>
      </c>
      <c r="D11" s="31" t="s">
        <v>0</v>
      </c>
      <c r="E11" s="26">
        <f>710-32.27</f>
        <v>677.73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7">
        <f t="shared" si="0"/>
        <v>677.73</v>
      </c>
    </row>
    <row r="12" spans="1:16" s="28" customFormat="1" ht="28.35" customHeight="1" x14ac:dyDescent="0.2">
      <c r="A12" s="30">
        <v>4568</v>
      </c>
      <c r="B12" s="31" t="s">
        <v>45</v>
      </c>
      <c r="C12" s="31" t="s">
        <v>38</v>
      </c>
      <c r="D12" s="31" t="s">
        <v>54</v>
      </c>
      <c r="E12" s="26">
        <v>710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7">
        <f t="shared" si="0"/>
        <v>710</v>
      </c>
      <c r="P12" s="29"/>
    </row>
    <row r="13" spans="1:16" ht="28.35" customHeight="1" x14ac:dyDescent="0.2">
      <c r="A13" s="30">
        <v>4569</v>
      </c>
      <c r="B13" s="31" t="s">
        <v>37</v>
      </c>
      <c r="C13" s="31" t="s">
        <v>38</v>
      </c>
      <c r="D13" s="31" t="s">
        <v>49</v>
      </c>
      <c r="E13" s="26">
        <f>710</f>
        <v>710</v>
      </c>
      <c r="F13" s="26">
        <v>0</v>
      </c>
      <c r="G13" s="26">
        <v>4377.7299999999996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7">
        <f t="shared" si="0"/>
        <v>5087.7299999999996</v>
      </c>
      <c r="P13" s="24"/>
    </row>
    <row r="14" spans="1:16" ht="28.35" customHeight="1" x14ac:dyDescent="0.2">
      <c r="A14" s="30">
        <v>4570</v>
      </c>
      <c r="B14" s="31" t="s">
        <v>44</v>
      </c>
      <c r="C14" s="31" t="s">
        <v>38</v>
      </c>
      <c r="D14" s="31" t="s">
        <v>56</v>
      </c>
      <c r="E14" s="26">
        <f>710-64.54</f>
        <v>645.46</v>
      </c>
      <c r="F14" s="26">
        <v>0</v>
      </c>
      <c r="G14" s="26">
        <v>4377.7299999999996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7">
        <f t="shared" si="0"/>
        <v>5023.1899999999996</v>
      </c>
    </row>
    <row r="15" spans="1:16" s="38" customFormat="1" ht="28.35" customHeight="1" x14ac:dyDescent="0.2">
      <c r="A15" s="34" t="s">
        <v>10</v>
      </c>
      <c r="B15" s="34"/>
      <c r="C15" s="35"/>
      <c r="D15" s="35"/>
      <c r="E15" s="36">
        <f>SUM(E6:E14)</f>
        <v>5905.95</v>
      </c>
      <c r="F15" s="36">
        <f t="shared" ref="F15:O15" si="1">SUM(F6:F14)</f>
        <v>0</v>
      </c>
      <c r="G15" s="36">
        <f t="shared" si="1"/>
        <v>21888.649999999998</v>
      </c>
      <c r="H15" s="36">
        <f t="shared" si="1"/>
        <v>0</v>
      </c>
      <c r="I15" s="36">
        <f t="shared" si="1"/>
        <v>0</v>
      </c>
      <c r="J15" s="36">
        <f t="shared" si="1"/>
        <v>0</v>
      </c>
      <c r="K15" s="36">
        <f t="shared" si="1"/>
        <v>0</v>
      </c>
      <c r="L15" s="36">
        <f t="shared" si="1"/>
        <v>0</v>
      </c>
      <c r="M15" s="36">
        <f t="shared" si="1"/>
        <v>0</v>
      </c>
      <c r="N15" s="36">
        <f t="shared" si="1"/>
        <v>0</v>
      </c>
      <c r="O15" s="37">
        <f t="shared" si="1"/>
        <v>27794.599999999995</v>
      </c>
    </row>
    <row r="16" spans="1:16" ht="28.35" customHeight="1" x14ac:dyDescent="0.25">
      <c r="A16" s="8"/>
      <c r="B16" s="8"/>
      <c r="C16" s="9"/>
      <c r="D16" s="9"/>
      <c r="E16" s="9"/>
      <c r="F16" s="9"/>
      <c r="G16" s="9"/>
      <c r="H16" s="9"/>
      <c r="I16" s="8"/>
      <c r="J16" s="8"/>
      <c r="K16" s="8"/>
      <c r="L16" s="8"/>
      <c r="M16" s="9"/>
      <c r="N16" s="9"/>
      <c r="O16" s="9"/>
    </row>
    <row r="17" spans="1:15" ht="21.2" customHeight="1" x14ac:dyDescent="0.25">
      <c r="A17" s="10" t="s">
        <v>25</v>
      </c>
      <c r="B17" s="11" t="s">
        <v>88</v>
      </c>
      <c r="C17" s="12"/>
      <c r="D17" s="12"/>
      <c r="E17" s="9"/>
      <c r="F17" s="9"/>
      <c r="G17" s="9"/>
      <c r="H17" s="9"/>
      <c r="I17" s="8"/>
      <c r="J17" s="8"/>
      <c r="K17" s="8"/>
      <c r="L17" s="8"/>
      <c r="M17" s="9"/>
      <c r="N17" s="9"/>
      <c r="O17" s="9"/>
    </row>
    <row r="18" spans="1:15" ht="21.2" customHeight="1" x14ac:dyDescent="0.25">
      <c r="A18" s="10" t="s">
        <v>26</v>
      </c>
      <c r="B18" s="11" t="s">
        <v>89</v>
      </c>
      <c r="C18" s="12"/>
      <c r="D18" s="12"/>
      <c r="E18" s="9"/>
      <c r="F18" s="9"/>
      <c r="G18" s="9"/>
      <c r="H18" s="9"/>
      <c r="I18" s="8"/>
      <c r="J18" s="8"/>
      <c r="K18" s="8"/>
      <c r="L18" s="8"/>
      <c r="M18" s="9"/>
      <c r="N18" s="9"/>
      <c r="O18" s="9"/>
    </row>
    <row r="19" spans="1:15" ht="21.2" customHeight="1" x14ac:dyDescent="0.25">
      <c r="A19" s="10" t="s">
        <v>27</v>
      </c>
      <c r="B19" s="11" t="s">
        <v>90</v>
      </c>
      <c r="C19" s="12"/>
      <c r="D19" s="12"/>
      <c r="E19" s="9"/>
      <c r="F19" s="9"/>
      <c r="G19" s="9"/>
      <c r="H19" s="9"/>
      <c r="I19" s="8"/>
      <c r="J19" s="8"/>
      <c r="K19" s="8"/>
      <c r="L19" s="8"/>
      <c r="M19" s="9"/>
      <c r="N19" s="9"/>
      <c r="O19" s="9"/>
    </row>
    <row r="20" spans="1:15" x14ac:dyDescent="0.25">
      <c r="A20" s="25" t="s">
        <v>50</v>
      </c>
      <c r="B20" s="11" t="s">
        <v>53</v>
      </c>
    </row>
    <row r="21" spans="1:15" x14ac:dyDescent="0.25">
      <c r="A21" s="25" t="s">
        <v>52</v>
      </c>
      <c r="B21" s="11" t="s">
        <v>51</v>
      </c>
    </row>
    <row r="22" spans="1:15" x14ac:dyDescent="0.25">
      <c r="A22" s="25" t="s">
        <v>58</v>
      </c>
      <c r="B22" s="11" t="s">
        <v>91</v>
      </c>
    </row>
    <row r="23" spans="1:15" x14ac:dyDescent="0.25">
      <c r="A23" s="25"/>
      <c r="B23" s="11"/>
    </row>
  </sheetData>
  <mergeCells count="6">
    <mergeCell ref="O4:O5"/>
    <mergeCell ref="A1:O1"/>
    <mergeCell ref="A2:O2"/>
    <mergeCell ref="A3:O3"/>
    <mergeCell ref="E4:H4"/>
    <mergeCell ref="I4:N4"/>
  </mergeCells>
  <pageMargins left="0.51181102362204722" right="0.51181102362204722" top="0.90562500000000001" bottom="0.78740157480314965" header="0.31496062992125984" footer="0.31496062992125984"/>
  <pageSetup paperSize="9" scale="58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Tabela I</vt:lpstr>
      <vt:lpstr>Tabela II</vt:lpstr>
      <vt:lpstr>Tabela III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2016-11-09T19:33:50Z</cp:lastPrinted>
  <dcterms:created xsi:type="dcterms:W3CDTF">2016-06-03T18:13:26Z</dcterms:created>
  <dcterms:modified xsi:type="dcterms:W3CDTF">2018-02-15T19:52:23Z</dcterms:modified>
</cp:coreProperties>
</file>